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 aging" sheetId="1" state="visible" r:id="rId1"/>
    <sheet name="Summary by customer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FF021736"/>
      <sz val="15"/>
    </font>
    <font>
      <color rgb="FF5A6B85"/>
      <sz val="10"/>
    </font>
    <font>
      <b val="1"/>
      <color rgb="FF021736"/>
    </font>
    <font>
      <b val="1"/>
      <color rgb="FFFFFFFF"/>
    </font>
    <font>
      <b val="1"/>
      <color rgb="FF021736"/>
      <sz val="14"/>
    </font>
  </fonts>
  <fills count="4">
    <fill>
      <patternFill/>
    </fill>
    <fill>
      <patternFill patternType="gray125"/>
    </fill>
    <fill>
      <patternFill patternType="solid">
        <fgColor rgb="FF0B4193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vertical="top"/>
    </xf>
    <xf numFmtId="4" fontId="3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Accounts receivable aging report</t>
        </is>
      </c>
    </row>
    <row r="2">
      <c r="A2" s="2" t="inlineStr">
        <is>
          <t>Zinance · zinance.co/blog/accounts-receivable-aging-report</t>
        </is>
      </c>
    </row>
    <row r="4">
      <c r="A4" s="3" t="inlineStr">
        <is>
          <t>As-of date:</t>
        </is>
      </c>
      <c r="B4" s="4">
        <f>TODAY()</f>
        <v/>
      </c>
    </row>
    <row r="6">
      <c r="A6" s="5" t="inlineStr">
        <is>
          <t>Customer</t>
        </is>
      </c>
      <c r="B6" s="5" t="inlineStr">
        <is>
          <t>Invoice #</t>
        </is>
      </c>
      <c r="C6" s="5" t="inlineStr">
        <is>
          <t>Invoice date</t>
        </is>
      </c>
      <c r="D6" s="5" t="inlineStr">
        <is>
          <t>Due date</t>
        </is>
      </c>
      <c r="E6" s="5" t="inlineStr">
        <is>
          <t>Amount</t>
        </is>
      </c>
      <c r="F6" s="5" t="inlineStr">
        <is>
          <t>Days overdue</t>
        </is>
      </c>
      <c r="G6" s="5" t="inlineStr">
        <is>
          <t>0-30</t>
        </is>
      </c>
      <c r="H6" s="5" t="inlineStr">
        <is>
          <t>31-60</t>
        </is>
      </c>
      <c r="I6" s="5" t="inlineStr">
        <is>
          <t>61-90</t>
        </is>
      </c>
      <c r="J6" s="5" t="inlineStr">
        <is>
          <t>90+</t>
        </is>
      </c>
    </row>
    <row r="7">
      <c r="A7" s="6" t="inlineStr">
        <is>
          <t>Meridian Health Group</t>
        </is>
      </c>
      <c r="B7" s="7" t="inlineStr">
        <is>
          <t>INV-1042</t>
        </is>
      </c>
      <c r="C7" s="7" t="inlineStr">
        <is>
          <t>2026-06-28</t>
        </is>
      </c>
      <c r="D7" s="6" t="inlineStr">
        <is>
          <t>2026-07-28</t>
        </is>
      </c>
      <c r="E7" s="8" t="n">
        <v>18400</v>
      </c>
      <c r="F7" s="6">
        <f>IF(E7="","",MAX(0,$B$4-DATEVALUE(D7)))</f>
        <v/>
      </c>
      <c r="G7" s="8">
        <f>IF(AND($F7&gt;=0,$F7&lt;=30),$E7,0)</f>
        <v/>
      </c>
      <c r="H7" s="8">
        <f>IF(AND($F7&gt;=31,$F7&lt;=60),$E7,0)</f>
        <v/>
      </c>
      <c r="I7" s="8">
        <f>IF(AND($F7&gt;=61,$F7&lt;=90),$E7,0)</f>
        <v/>
      </c>
      <c r="J7" s="8">
        <f>IF(AND($F7&gt;=91,$F7&lt;=100000),$E7,0)</f>
        <v/>
      </c>
    </row>
    <row r="8">
      <c r="A8" s="9" t="inlineStr">
        <is>
          <t>Bramwell &amp; Co.</t>
        </is>
      </c>
      <c r="B8" s="10" t="inlineStr">
        <is>
          <t>INV-1051</t>
        </is>
      </c>
      <c r="C8" s="10" t="inlineStr">
        <is>
          <t>2026-07-06</t>
        </is>
      </c>
      <c r="D8" s="9" t="inlineStr">
        <is>
          <t>2026-08-05</t>
        </is>
      </c>
      <c r="E8" s="11" t="n">
        <v>11200</v>
      </c>
      <c r="F8" s="9">
        <f>IF(E8="","",MAX(0,$B$4-DATEVALUE(D8)))</f>
        <v/>
      </c>
      <c r="G8" s="11">
        <f>IF(AND($F8&gt;=0,$F8&lt;=30),$E8,0)</f>
        <v/>
      </c>
      <c r="H8" s="11">
        <f>IF(AND($F8&gt;=31,$F8&lt;=60),$E8,0)</f>
        <v/>
      </c>
      <c r="I8" s="11">
        <f>IF(AND($F8&gt;=61,$F8&lt;=90),$E8,0)</f>
        <v/>
      </c>
      <c r="J8" s="11">
        <f>IF(AND($F8&gt;=91,$F8&lt;=100000),$E8,0)</f>
        <v/>
      </c>
    </row>
    <row r="9">
      <c r="A9" s="6" t="inlineStr">
        <is>
          <t>Lodestar Partners</t>
        </is>
      </c>
      <c r="B9" s="7" t="inlineStr">
        <is>
          <t>INV-1063</t>
        </is>
      </c>
      <c r="C9" s="7" t="inlineStr">
        <is>
          <t>2026-07-19</t>
        </is>
      </c>
      <c r="D9" s="6" t="inlineStr">
        <is>
          <t>2026-08-18</t>
        </is>
      </c>
      <c r="E9" s="8" t="n">
        <v>9800</v>
      </c>
      <c r="F9" s="6">
        <f>IF(E9="","",MAX(0,$B$4-DATEVALUE(D9)))</f>
        <v/>
      </c>
      <c r="G9" s="8">
        <f>IF(AND($F9&gt;=0,$F9&lt;=30),$E9,0)</f>
        <v/>
      </c>
      <c r="H9" s="8">
        <f>IF(AND($F9&gt;=31,$F9&lt;=60),$E9,0)</f>
        <v/>
      </c>
      <c r="I9" s="8">
        <f>IF(AND($F9&gt;=61,$F9&lt;=90),$E9,0)</f>
        <v/>
      </c>
      <c r="J9" s="8">
        <f>IF(AND($F9&gt;=91,$F9&lt;=100000),$E9,0)</f>
        <v/>
      </c>
    </row>
    <row r="10">
      <c r="A10" s="9" t="inlineStr">
        <is>
          <t>Ferro Industrial</t>
        </is>
      </c>
      <c r="B10" s="10" t="inlineStr">
        <is>
          <t>INV-1077</t>
        </is>
      </c>
      <c r="C10" s="10" t="inlineStr">
        <is>
          <t>2026-08-02</t>
        </is>
      </c>
      <c r="D10" s="9" t="inlineStr">
        <is>
          <t>2026-09-01</t>
        </is>
      </c>
      <c r="E10" s="11" t="n">
        <v>7300</v>
      </c>
      <c r="F10" s="9">
        <f>IF(E10="","",MAX(0,$B$4-DATEVALUE(D10)))</f>
        <v/>
      </c>
      <c r="G10" s="11">
        <f>IF(AND($F10&gt;=0,$F10&lt;=30),$E10,0)</f>
        <v/>
      </c>
      <c r="H10" s="11">
        <f>IF(AND($F10&gt;=31,$F10&lt;=60),$E10,0)</f>
        <v/>
      </c>
      <c r="I10" s="11">
        <f>IF(AND($F10&gt;=61,$F10&lt;=90),$E10,0)</f>
        <v/>
      </c>
      <c r="J10" s="11">
        <f>IF(AND($F10&gt;=91,$F10&lt;=100000),$E10,0)</f>
        <v/>
      </c>
    </row>
    <row r="11">
      <c r="A11" s="6" t="inlineStr">
        <is>
          <t>Ashby Systems</t>
        </is>
      </c>
      <c r="B11" s="7" t="inlineStr">
        <is>
          <t>INV-1090</t>
        </is>
      </c>
      <c r="C11" s="7" t="inlineStr">
        <is>
          <t>2026-08-24</t>
        </is>
      </c>
      <c r="D11" s="6" t="inlineStr">
        <is>
          <t>2026-09-23</t>
        </is>
      </c>
      <c r="E11" s="8" t="n">
        <v>15600</v>
      </c>
      <c r="F11" s="6">
        <f>IF(E11="","",MAX(0,$B$4-DATEVALUE(D11)))</f>
        <v/>
      </c>
      <c r="G11" s="8">
        <f>IF(AND($F11&gt;=0,$F11&lt;=30),$E11,0)</f>
        <v/>
      </c>
      <c r="H11" s="8">
        <f>IF(AND($F11&gt;=31,$F11&lt;=60),$E11,0)</f>
        <v/>
      </c>
      <c r="I11" s="8">
        <f>IF(AND($F11&gt;=61,$F11&lt;=90),$E11,0)</f>
        <v/>
      </c>
      <c r="J11" s="8">
        <f>IF(AND($F11&gt;=91,$F11&lt;=100000),$E11,0)</f>
        <v/>
      </c>
    </row>
    <row r="12">
      <c r="A12" s="9" t="n"/>
      <c r="B12" s="10" t="n"/>
      <c r="C12" s="10" t="n"/>
      <c r="D12" s="9" t="n"/>
      <c r="E12" s="9" t="n"/>
      <c r="F12" s="9">
        <f>IF(E12="","",MAX(0,$B$4-DATEVALUE(D12)))</f>
        <v/>
      </c>
      <c r="G12" s="11">
        <f>IF(E12="","",IF(AND($F12&gt;=0,$F12&lt;=30),$E12,0))</f>
        <v/>
      </c>
      <c r="H12" s="11">
        <f>IF(E12="","",IF(AND($F12&gt;=31,$F12&lt;=60),$E12,0))</f>
        <v/>
      </c>
      <c r="I12" s="11">
        <f>IF(E12="","",IF(AND($F12&gt;=61,$F12&lt;=90),$E12,0))</f>
        <v/>
      </c>
      <c r="J12" s="11">
        <f>IF(E12="","",IF(AND($F12&gt;=91,$F12&lt;=100000),$E12,0))</f>
        <v/>
      </c>
    </row>
    <row r="13">
      <c r="A13" s="6" t="n"/>
      <c r="B13" s="7" t="n"/>
      <c r="C13" s="7" t="n"/>
      <c r="D13" s="6" t="n"/>
      <c r="E13" s="6" t="n"/>
      <c r="F13" s="6">
        <f>IF(E13="","",MAX(0,$B$4-DATEVALUE(D13)))</f>
        <v/>
      </c>
      <c r="G13" s="8">
        <f>IF(E13="","",IF(AND($F13&gt;=0,$F13&lt;=30),$E13,0))</f>
        <v/>
      </c>
      <c r="H13" s="8">
        <f>IF(E13="","",IF(AND($F13&gt;=31,$F13&lt;=60),$E13,0))</f>
        <v/>
      </c>
      <c r="I13" s="8">
        <f>IF(E13="","",IF(AND($F13&gt;=61,$F13&lt;=90),$E13,0))</f>
        <v/>
      </c>
      <c r="J13" s="8">
        <f>IF(E13="","",IF(AND($F13&gt;=91,$F13&lt;=100000),$E13,0))</f>
        <v/>
      </c>
    </row>
    <row r="14">
      <c r="A14" s="9" t="n"/>
      <c r="B14" s="10" t="n"/>
      <c r="C14" s="10" t="n"/>
      <c r="D14" s="9" t="n"/>
      <c r="E14" s="9" t="n"/>
      <c r="F14" s="9">
        <f>IF(E14="","",MAX(0,$B$4-DATEVALUE(D14)))</f>
        <v/>
      </c>
      <c r="G14" s="11">
        <f>IF(E14="","",IF(AND($F14&gt;=0,$F14&lt;=30),$E14,0))</f>
        <v/>
      </c>
      <c r="H14" s="11">
        <f>IF(E14="","",IF(AND($F14&gt;=31,$F14&lt;=60),$E14,0))</f>
        <v/>
      </c>
      <c r="I14" s="11">
        <f>IF(E14="","",IF(AND($F14&gt;=61,$F14&lt;=90),$E14,0))</f>
        <v/>
      </c>
      <c r="J14" s="11">
        <f>IF(E14="","",IF(AND($F14&gt;=91,$F14&lt;=100000),$E14,0))</f>
        <v/>
      </c>
    </row>
    <row r="15">
      <c r="A15" s="6" t="n"/>
      <c r="B15" s="7" t="n"/>
      <c r="C15" s="7" t="n"/>
      <c r="D15" s="6" t="n"/>
      <c r="E15" s="6" t="n"/>
      <c r="F15" s="6">
        <f>IF(E15="","",MAX(0,$B$4-DATEVALUE(D15)))</f>
        <v/>
      </c>
      <c r="G15" s="8">
        <f>IF(E15="","",IF(AND($F15&gt;=0,$F15&lt;=30),$E15,0))</f>
        <v/>
      </c>
      <c r="H15" s="8">
        <f>IF(E15="","",IF(AND($F15&gt;=31,$F15&lt;=60),$E15,0))</f>
        <v/>
      </c>
      <c r="I15" s="8">
        <f>IF(E15="","",IF(AND($F15&gt;=61,$F15&lt;=90),$E15,0))</f>
        <v/>
      </c>
      <c r="J15" s="8">
        <f>IF(E15="","",IF(AND($F15&gt;=91,$F15&lt;=100000),$E15,0))</f>
        <v/>
      </c>
    </row>
    <row r="16">
      <c r="A16" s="9" t="n"/>
      <c r="B16" s="10" t="n"/>
      <c r="C16" s="10" t="n"/>
      <c r="D16" s="9" t="n"/>
      <c r="E16" s="9" t="n"/>
      <c r="F16" s="9">
        <f>IF(E16="","",MAX(0,$B$4-DATEVALUE(D16)))</f>
        <v/>
      </c>
      <c r="G16" s="11">
        <f>IF(E16="","",IF(AND($F16&gt;=0,$F16&lt;=30),$E16,0))</f>
        <v/>
      </c>
      <c r="H16" s="11">
        <f>IF(E16="","",IF(AND($F16&gt;=31,$F16&lt;=60),$E16,0))</f>
        <v/>
      </c>
      <c r="I16" s="11">
        <f>IF(E16="","",IF(AND($F16&gt;=61,$F16&lt;=90),$E16,0))</f>
        <v/>
      </c>
      <c r="J16" s="11">
        <f>IF(E16="","",IF(AND($F16&gt;=91,$F16&lt;=100000),$E16,0))</f>
        <v/>
      </c>
    </row>
    <row r="17">
      <c r="A17" s="6" t="n"/>
      <c r="B17" s="7" t="n"/>
      <c r="C17" s="7" t="n"/>
      <c r="D17" s="6" t="n"/>
      <c r="E17" s="6" t="n"/>
      <c r="F17" s="6">
        <f>IF(E17="","",MAX(0,$B$4-DATEVALUE(D17)))</f>
        <v/>
      </c>
      <c r="G17" s="8">
        <f>IF(E17="","",IF(AND($F17&gt;=0,$F17&lt;=30),$E17,0))</f>
        <v/>
      </c>
      <c r="H17" s="8">
        <f>IF(E17="","",IF(AND($F17&gt;=31,$F17&lt;=60),$E17,0))</f>
        <v/>
      </c>
      <c r="I17" s="8">
        <f>IF(E17="","",IF(AND($F17&gt;=61,$F17&lt;=90),$E17,0))</f>
        <v/>
      </c>
      <c r="J17" s="8">
        <f>IF(E17="","",IF(AND($F17&gt;=91,$F17&lt;=100000),$E17,0))</f>
        <v/>
      </c>
    </row>
    <row r="18">
      <c r="A18" s="9" t="n"/>
      <c r="B18" s="10" t="n"/>
      <c r="C18" s="10" t="n"/>
      <c r="D18" s="9" t="n"/>
      <c r="E18" s="9" t="n"/>
      <c r="F18" s="9">
        <f>IF(E18="","",MAX(0,$B$4-DATEVALUE(D18)))</f>
        <v/>
      </c>
      <c r="G18" s="11">
        <f>IF(E18="","",IF(AND($F18&gt;=0,$F18&lt;=30),$E18,0))</f>
        <v/>
      </c>
      <c r="H18" s="11">
        <f>IF(E18="","",IF(AND($F18&gt;=31,$F18&lt;=60),$E18,0))</f>
        <v/>
      </c>
      <c r="I18" s="11">
        <f>IF(E18="","",IF(AND($F18&gt;=61,$F18&lt;=90),$E18,0))</f>
        <v/>
      </c>
      <c r="J18" s="11">
        <f>IF(E18="","",IF(AND($F18&gt;=91,$F18&lt;=100000),$E18,0))</f>
        <v/>
      </c>
    </row>
    <row r="19">
      <c r="A19" s="6" t="n"/>
      <c r="B19" s="7" t="n"/>
      <c r="C19" s="7" t="n"/>
      <c r="D19" s="6" t="n"/>
      <c r="E19" s="6" t="n"/>
      <c r="F19" s="6">
        <f>IF(E19="","",MAX(0,$B$4-DATEVALUE(D19)))</f>
        <v/>
      </c>
      <c r="G19" s="8">
        <f>IF(E19="","",IF(AND($F19&gt;=0,$F19&lt;=30),$E19,0))</f>
        <v/>
      </c>
      <c r="H19" s="8">
        <f>IF(E19="","",IF(AND($F19&gt;=31,$F19&lt;=60),$E19,0))</f>
        <v/>
      </c>
      <c r="I19" s="8">
        <f>IF(E19="","",IF(AND($F19&gt;=61,$F19&lt;=90),$E19,0))</f>
        <v/>
      </c>
      <c r="J19" s="8">
        <f>IF(E19="","",IF(AND($F19&gt;=91,$F19&lt;=100000),$E19,0))</f>
        <v/>
      </c>
    </row>
    <row r="20">
      <c r="A20" s="9" t="n"/>
      <c r="B20" s="10" t="n"/>
      <c r="C20" s="10" t="n"/>
      <c r="D20" s="9" t="n"/>
      <c r="E20" s="9" t="n"/>
      <c r="F20" s="9">
        <f>IF(E20="","",MAX(0,$B$4-DATEVALUE(D20)))</f>
        <v/>
      </c>
      <c r="G20" s="11">
        <f>IF(E20="","",IF(AND($F20&gt;=0,$F20&lt;=30),$E20,0))</f>
        <v/>
      </c>
      <c r="H20" s="11">
        <f>IF(E20="","",IF(AND($F20&gt;=31,$F20&lt;=60),$E20,0))</f>
        <v/>
      </c>
      <c r="I20" s="11">
        <f>IF(E20="","",IF(AND($F20&gt;=61,$F20&lt;=90),$E20,0))</f>
        <v/>
      </c>
      <c r="J20" s="11">
        <f>IF(E20="","",IF(AND($F20&gt;=91,$F20&lt;=100000),$E20,0))</f>
        <v/>
      </c>
    </row>
    <row r="21">
      <c r="A21" s="6" t="n"/>
      <c r="B21" s="7" t="n"/>
      <c r="C21" s="7" t="n"/>
      <c r="D21" s="6" t="n"/>
      <c r="E21" s="6" t="n"/>
      <c r="F21" s="6">
        <f>IF(E21="","",MAX(0,$B$4-DATEVALUE(D21)))</f>
        <v/>
      </c>
      <c r="G21" s="8">
        <f>IF(E21="","",IF(AND($F21&gt;=0,$F21&lt;=30),$E21,0))</f>
        <v/>
      </c>
      <c r="H21" s="8">
        <f>IF(E21="","",IF(AND($F21&gt;=31,$F21&lt;=60),$E21,0))</f>
        <v/>
      </c>
      <c r="I21" s="8">
        <f>IF(E21="","",IF(AND($F21&gt;=61,$F21&lt;=90),$E21,0))</f>
        <v/>
      </c>
      <c r="J21" s="8">
        <f>IF(E21="","",IF(AND($F21&gt;=91,$F21&lt;=100000),$E21,0))</f>
        <v/>
      </c>
    </row>
    <row r="22">
      <c r="A22" s="9" t="n"/>
      <c r="B22" s="10" t="n"/>
      <c r="C22" s="10" t="n"/>
      <c r="D22" s="9" t="n"/>
      <c r="E22" s="9" t="n"/>
      <c r="F22" s="9">
        <f>IF(E22="","",MAX(0,$B$4-DATEVALUE(D22)))</f>
        <v/>
      </c>
      <c r="G22" s="11">
        <f>IF(E22="","",IF(AND($F22&gt;=0,$F22&lt;=30),$E22,0))</f>
        <v/>
      </c>
      <c r="H22" s="11">
        <f>IF(E22="","",IF(AND($F22&gt;=31,$F22&lt;=60),$E22,0))</f>
        <v/>
      </c>
      <c r="I22" s="11">
        <f>IF(E22="","",IF(AND($F22&gt;=61,$F22&lt;=90),$E22,0))</f>
        <v/>
      </c>
      <c r="J22" s="11">
        <f>IF(E22="","",IF(AND($F22&gt;=91,$F22&lt;=100000),$E22,0))</f>
        <v/>
      </c>
    </row>
    <row r="23">
      <c r="A23" s="6" t="n"/>
      <c r="B23" s="7" t="n"/>
      <c r="C23" s="7" t="n"/>
      <c r="D23" s="6" t="n"/>
      <c r="E23" s="6" t="n"/>
      <c r="F23" s="6">
        <f>IF(E23="","",MAX(0,$B$4-DATEVALUE(D23)))</f>
        <v/>
      </c>
      <c r="G23" s="8">
        <f>IF(E23="","",IF(AND($F23&gt;=0,$F23&lt;=30),$E23,0))</f>
        <v/>
      </c>
      <c r="H23" s="8">
        <f>IF(E23="","",IF(AND($F23&gt;=31,$F23&lt;=60),$E23,0))</f>
        <v/>
      </c>
      <c r="I23" s="8">
        <f>IF(E23="","",IF(AND($F23&gt;=61,$F23&lt;=90),$E23,0))</f>
        <v/>
      </c>
      <c r="J23" s="8">
        <f>IF(E23="","",IF(AND($F23&gt;=91,$F23&lt;=100000),$E23,0))</f>
        <v/>
      </c>
    </row>
    <row r="24">
      <c r="A24" s="9" t="n"/>
      <c r="B24" s="10" t="n"/>
      <c r="C24" s="10" t="n"/>
      <c r="D24" s="9" t="n"/>
      <c r="E24" s="9" t="n"/>
      <c r="F24" s="9">
        <f>IF(E24="","",MAX(0,$B$4-DATEVALUE(D24)))</f>
        <v/>
      </c>
      <c r="G24" s="11">
        <f>IF(E24="","",IF(AND($F24&gt;=0,$F24&lt;=30),$E24,0))</f>
        <v/>
      </c>
      <c r="H24" s="11">
        <f>IF(E24="","",IF(AND($F24&gt;=31,$F24&lt;=60),$E24,0))</f>
        <v/>
      </c>
      <c r="I24" s="11">
        <f>IF(E24="","",IF(AND($F24&gt;=61,$F24&lt;=90),$E24,0))</f>
        <v/>
      </c>
      <c r="J24" s="11">
        <f>IF(E24="","",IF(AND($F24&gt;=91,$F24&lt;=100000),$E24,0))</f>
        <v/>
      </c>
    </row>
    <row r="25">
      <c r="A25" s="6" t="n"/>
      <c r="B25" s="7" t="n"/>
      <c r="C25" s="7" t="n"/>
      <c r="D25" s="6" t="n"/>
      <c r="E25" s="6" t="n"/>
      <c r="F25" s="6">
        <f>IF(E25="","",MAX(0,$B$4-DATEVALUE(D25)))</f>
        <v/>
      </c>
      <c r="G25" s="8">
        <f>IF(E25="","",IF(AND($F25&gt;=0,$F25&lt;=30),$E25,0))</f>
        <v/>
      </c>
      <c r="H25" s="8">
        <f>IF(E25="","",IF(AND($F25&gt;=31,$F25&lt;=60),$E25,0))</f>
        <v/>
      </c>
      <c r="I25" s="8">
        <f>IF(E25="","",IF(AND($F25&gt;=61,$F25&lt;=90),$E25,0))</f>
        <v/>
      </c>
      <c r="J25" s="8">
        <f>IF(E25="","",IF(AND($F25&gt;=91,$F25&lt;=100000),$E25,0))</f>
        <v/>
      </c>
    </row>
    <row r="26">
      <c r="A26" s="9" t="n"/>
      <c r="B26" s="10" t="n"/>
      <c r="C26" s="10" t="n"/>
      <c r="D26" s="9" t="n"/>
      <c r="E26" s="9" t="n"/>
      <c r="F26" s="9">
        <f>IF(E26="","",MAX(0,$B$4-DATEVALUE(D26)))</f>
        <v/>
      </c>
      <c r="G26" s="11">
        <f>IF(E26="","",IF(AND($F26&gt;=0,$F26&lt;=30),$E26,0))</f>
        <v/>
      </c>
      <c r="H26" s="11">
        <f>IF(E26="","",IF(AND($F26&gt;=31,$F26&lt;=60),$E26,0))</f>
        <v/>
      </c>
      <c r="I26" s="11">
        <f>IF(E26="","",IF(AND($F26&gt;=61,$F26&lt;=90),$E26,0))</f>
        <v/>
      </c>
      <c r="J26" s="11">
        <f>IF(E26="","",IF(AND($F26&gt;=91,$F26&lt;=100000),$E26,0))</f>
        <v/>
      </c>
    </row>
    <row r="27">
      <c r="A27" s="6" t="n"/>
      <c r="B27" s="7" t="n"/>
      <c r="C27" s="7" t="n"/>
      <c r="D27" s="6" t="n"/>
      <c r="E27" s="6" t="n"/>
      <c r="F27" s="6">
        <f>IF(E27="","",MAX(0,$B$4-DATEVALUE(D27)))</f>
        <v/>
      </c>
      <c r="G27" s="8">
        <f>IF(E27="","",IF(AND($F27&gt;=0,$F27&lt;=30),$E27,0))</f>
        <v/>
      </c>
      <c r="H27" s="8">
        <f>IF(E27="","",IF(AND($F27&gt;=31,$F27&lt;=60),$E27,0))</f>
        <v/>
      </c>
      <c r="I27" s="8">
        <f>IF(E27="","",IF(AND($F27&gt;=61,$F27&lt;=90),$E27,0))</f>
        <v/>
      </c>
      <c r="J27" s="8">
        <f>IF(E27="","",IF(AND($F27&gt;=91,$F27&lt;=100000),$E27,0))</f>
        <v/>
      </c>
    </row>
    <row r="28">
      <c r="A28" s="9" t="n"/>
      <c r="B28" s="10" t="n"/>
      <c r="C28" s="10" t="n"/>
      <c r="D28" s="9" t="n"/>
      <c r="E28" s="9" t="n"/>
      <c r="F28" s="9">
        <f>IF(E28="","",MAX(0,$B$4-DATEVALUE(D28)))</f>
        <v/>
      </c>
      <c r="G28" s="11">
        <f>IF(E28="","",IF(AND($F28&gt;=0,$F28&lt;=30),$E28,0))</f>
        <v/>
      </c>
      <c r="H28" s="11">
        <f>IF(E28="","",IF(AND($F28&gt;=31,$F28&lt;=60),$E28,0))</f>
        <v/>
      </c>
      <c r="I28" s="11">
        <f>IF(E28="","",IF(AND($F28&gt;=61,$F28&lt;=90),$E28,0))</f>
        <v/>
      </c>
      <c r="J28" s="11">
        <f>IF(E28="","",IF(AND($F28&gt;=91,$F28&lt;=100000),$E28,0))</f>
        <v/>
      </c>
    </row>
    <row r="29">
      <c r="A29" s="6" t="n"/>
      <c r="B29" s="7" t="n"/>
      <c r="C29" s="7" t="n"/>
      <c r="D29" s="6" t="n"/>
      <c r="E29" s="6" t="n"/>
      <c r="F29" s="6">
        <f>IF(E29="","",MAX(0,$B$4-DATEVALUE(D29)))</f>
        <v/>
      </c>
      <c r="G29" s="8">
        <f>IF(E29="","",IF(AND($F29&gt;=0,$F29&lt;=30),$E29,0))</f>
        <v/>
      </c>
      <c r="H29" s="8">
        <f>IF(E29="","",IF(AND($F29&gt;=31,$F29&lt;=60),$E29,0))</f>
        <v/>
      </c>
      <c r="I29" s="8">
        <f>IF(E29="","",IF(AND($F29&gt;=61,$F29&lt;=90),$E29,0))</f>
        <v/>
      </c>
      <c r="J29" s="8">
        <f>IF(E29="","",IF(AND($F29&gt;=91,$F29&lt;=100000),$E29,0))</f>
        <v/>
      </c>
    </row>
    <row r="30">
      <c r="A30" s="9" t="n"/>
      <c r="B30" s="10" t="n"/>
      <c r="C30" s="10" t="n"/>
      <c r="D30" s="9" t="n"/>
      <c r="E30" s="9" t="n"/>
      <c r="F30" s="9">
        <f>IF(E30="","",MAX(0,$B$4-DATEVALUE(D30)))</f>
        <v/>
      </c>
      <c r="G30" s="11">
        <f>IF(E30="","",IF(AND($F30&gt;=0,$F30&lt;=30),$E30,0))</f>
        <v/>
      </c>
      <c r="H30" s="11">
        <f>IF(E30="","",IF(AND($F30&gt;=31,$F30&lt;=60),$E30,0))</f>
        <v/>
      </c>
      <c r="I30" s="11">
        <f>IF(E30="","",IF(AND($F30&gt;=61,$F30&lt;=90),$E30,0))</f>
        <v/>
      </c>
      <c r="J30" s="11">
        <f>IF(E30="","",IF(AND($F30&gt;=91,$F30&lt;=100000),$E30,0))</f>
        <v/>
      </c>
    </row>
    <row r="31">
      <c r="A31" s="6" t="n"/>
      <c r="B31" s="7" t="n"/>
      <c r="C31" s="7" t="n"/>
      <c r="D31" s="6" t="n"/>
      <c r="E31" s="6" t="n"/>
      <c r="F31" s="6">
        <f>IF(E31="","",MAX(0,$B$4-DATEVALUE(D31)))</f>
        <v/>
      </c>
      <c r="G31" s="8">
        <f>IF(E31="","",IF(AND($F31&gt;=0,$F31&lt;=30),$E31,0))</f>
        <v/>
      </c>
      <c r="H31" s="8">
        <f>IF(E31="","",IF(AND($F31&gt;=31,$F31&lt;=60),$E31,0))</f>
        <v/>
      </c>
      <c r="I31" s="8">
        <f>IF(E31="","",IF(AND($F31&gt;=61,$F31&lt;=90),$E31,0))</f>
        <v/>
      </c>
      <c r="J31" s="8">
        <f>IF(E31="","",IF(AND($F31&gt;=91,$F31&lt;=100000),$E31,0))</f>
        <v/>
      </c>
    </row>
    <row r="32">
      <c r="A32" s="9" t="n"/>
      <c r="B32" s="10" t="n"/>
      <c r="C32" s="10" t="n"/>
      <c r="D32" s="9" t="n"/>
      <c r="E32" s="9" t="n"/>
      <c r="F32" s="9">
        <f>IF(E32="","",MAX(0,$B$4-DATEVALUE(D32)))</f>
        <v/>
      </c>
      <c r="G32" s="11">
        <f>IF(E32="","",IF(AND($F32&gt;=0,$F32&lt;=30),$E32,0))</f>
        <v/>
      </c>
      <c r="H32" s="11">
        <f>IF(E32="","",IF(AND($F32&gt;=31,$F32&lt;=60),$E32,0))</f>
        <v/>
      </c>
      <c r="I32" s="11">
        <f>IF(E32="","",IF(AND($F32&gt;=61,$F32&lt;=90),$E32,0))</f>
        <v/>
      </c>
      <c r="J32" s="11">
        <f>IF(E32="","",IF(AND($F32&gt;=91,$F32&lt;=100000),$E32,0))</f>
        <v/>
      </c>
    </row>
    <row r="33">
      <c r="A33" s="6" t="n"/>
      <c r="B33" s="7" t="n"/>
      <c r="C33" s="7" t="n"/>
      <c r="D33" s="6" t="n"/>
      <c r="E33" s="6" t="n"/>
      <c r="F33" s="6">
        <f>IF(E33="","",MAX(0,$B$4-DATEVALUE(D33)))</f>
        <v/>
      </c>
      <c r="G33" s="8">
        <f>IF(E33="","",IF(AND($F33&gt;=0,$F33&lt;=30),$E33,0))</f>
        <v/>
      </c>
      <c r="H33" s="8">
        <f>IF(E33="","",IF(AND($F33&gt;=31,$F33&lt;=60),$E33,0))</f>
        <v/>
      </c>
      <c r="I33" s="8">
        <f>IF(E33="","",IF(AND($F33&gt;=61,$F33&lt;=90),$E33,0))</f>
        <v/>
      </c>
      <c r="J33" s="8">
        <f>IF(E33="","",IF(AND($F33&gt;=91,$F33&lt;=100000),$E33,0))</f>
        <v/>
      </c>
    </row>
    <row r="34">
      <c r="A34" s="9" t="n"/>
      <c r="B34" s="10" t="n"/>
      <c r="C34" s="10" t="n"/>
      <c r="D34" s="9" t="n"/>
      <c r="E34" s="9" t="n"/>
      <c r="F34" s="9">
        <f>IF(E34="","",MAX(0,$B$4-DATEVALUE(D34)))</f>
        <v/>
      </c>
      <c r="G34" s="11">
        <f>IF(E34="","",IF(AND($F34&gt;=0,$F34&lt;=30),$E34,0))</f>
        <v/>
      </c>
      <c r="H34" s="11">
        <f>IF(E34="","",IF(AND($F34&gt;=31,$F34&lt;=60),$E34,0))</f>
        <v/>
      </c>
      <c r="I34" s="11">
        <f>IF(E34="","",IF(AND($F34&gt;=61,$F34&lt;=90),$E34,0))</f>
        <v/>
      </c>
      <c r="J34" s="11">
        <f>IF(E34="","",IF(AND($F34&gt;=91,$F34&lt;=100000),$E34,0))</f>
        <v/>
      </c>
    </row>
    <row r="35">
      <c r="A35" s="6" t="n"/>
      <c r="B35" s="7" t="n"/>
      <c r="C35" s="7" t="n"/>
      <c r="D35" s="6" t="n"/>
      <c r="E35" s="6" t="n"/>
      <c r="F35" s="6">
        <f>IF(E35="","",MAX(0,$B$4-DATEVALUE(D35)))</f>
        <v/>
      </c>
      <c r="G35" s="8">
        <f>IF(E35="","",IF(AND($F35&gt;=0,$F35&lt;=30),$E35,0))</f>
        <v/>
      </c>
      <c r="H35" s="8">
        <f>IF(E35="","",IF(AND($F35&gt;=31,$F35&lt;=60),$E35,0))</f>
        <v/>
      </c>
      <c r="I35" s="8">
        <f>IF(E35="","",IF(AND($F35&gt;=61,$F35&lt;=90),$E35,0))</f>
        <v/>
      </c>
      <c r="J35" s="8">
        <f>IF(E35="","",IF(AND($F35&gt;=91,$F35&lt;=100000),$E35,0))</f>
        <v/>
      </c>
    </row>
    <row r="36">
      <c r="A36" s="9" t="n"/>
      <c r="B36" s="10" t="n"/>
      <c r="C36" s="10" t="n"/>
      <c r="D36" s="9" t="n"/>
      <c r="E36" s="9" t="n"/>
      <c r="F36" s="9">
        <f>IF(E36="","",MAX(0,$B$4-DATEVALUE(D36)))</f>
        <v/>
      </c>
      <c r="G36" s="11">
        <f>IF(E36="","",IF(AND($F36&gt;=0,$F36&lt;=30),$E36,0))</f>
        <v/>
      </c>
      <c r="H36" s="11">
        <f>IF(E36="","",IF(AND($F36&gt;=31,$F36&lt;=60),$E36,0))</f>
        <v/>
      </c>
      <c r="I36" s="11">
        <f>IF(E36="","",IF(AND($F36&gt;=61,$F36&lt;=90),$E36,0))</f>
        <v/>
      </c>
      <c r="J36" s="11">
        <f>IF(E36="","",IF(AND($F36&gt;=91,$F36&lt;=100000),$E36,0))</f>
        <v/>
      </c>
    </row>
    <row r="37">
      <c r="A37" s="3" t="inlineStr">
        <is>
          <t>Total</t>
        </is>
      </c>
      <c r="E37" s="12">
        <f>SUM(E7:E36)</f>
        <v/>
      </c>
      <c r="F37" s="12">
        <f>SUM(F7:F36)</f>
        <v/>
      </c>
      <c r="G37" s="12">
        <f>SUM(G7:G36)</f>
        <v/>
      </c>
      <c r="H37" s="12">
        <f>SUM(H7:H36)</f>
        <v/>
      </c>
      <c r="I37" s="12">
        <f>SUM(I7:I36)</f>
        <v/>
      </c>
      <c r="J37" s="12">
        <f>SUM(J7:J36)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3" t="inlineStr">
        <is>
          <t>Summary by customer</t>
        </is>
      </c>
    </row>
    <row r="3">
      <c r="A3" s="5" t="inlineStr">
        <is>
          <t>Customer</t>
        </is>
      </c>
      <c r="B3" s="5" t="inlineStr">
        <is>
          <t>Total outstanding</t>
        </is>
      </c>
      <c r="C3" s="5" t="inlineStr">
        <is>
          <t>0-30</t>
        </is>
      </c>
      <c r="D3" s="5" t="inlineStr">
        <is>
          <t>31-60</t>
        </is>
      </c>
      <c r="E3" s="5" t="inlineStr">
        <is>
          <t>61-90</t>
        </is>
      </c>
      <c r="F3" s="5" t="inlineStr">
        <is>
          <t>90+</t>
        </is>
      </c>
    </row>
    <row r="4">
      <c r="A4">
        <f>IFERROR(UNIQUE(FILTER('AR aging'!A7:A31,'AR aging'!A7:A31&lt;&gt;"")),"")</f>
        <v/>
      </c>
      <c r="B4">
        <f>IF($A4="","",SUM(C4:F4))</f>
        <v/>
      </c>
      <c r="C4">
        <f>IF($A4="","",SUMIF('AR aging'!$A$7:$A$31,$A4,'AR aging'!G$7:G$31))</f>
        <v/>
      </c>
      <c r="D4">
        <f>IF($A4="","",SUMIF('AR aging'!$A$7:$A$31,$A4,'AR aging'!H$7:H$31))</f>
        <v/>
      </c>
      <c r="E4">
        <f>IF($A4="","",SUMIF('AR aging'!$A$7:$A$31,$A4,'AR aging'!I$7:I$31))</f>
        <v/>
      </c>
      <c r="F4">
        <f>IF($A4="","",SUMIF('AR aging'!$A$7:$A$31,$A4,'AR aging'!J$7:J$31))</f>
        <v/>
      </c>
    </row>
    <row r="8">
      <c r="A8" s="2" t="inlineStr">
        <is>
          <t>Rows fill automatically from the AR aging tab (Excel 365 / Google Sheets). On older Excel, use SUMIF against your own customer list.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A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14" t="inlineStr">
        <is>
          <t>Enter one row per open invoice on the AR aging tab. Days overdue and the four buckets calculate themselves from the due date.</t>
        </is>
      </c>
    </row>
    <row r="3">
      <c r="A3" s="14" t="inlineStr">
        <is>
          <t>Set the as-of date in cell B4. It defaults to today.</t>
        </is>
      </c>
    </row>
    <row r="4">
      <c r="A4" s="14" t="inlineStr">
        <is>
          <t>Watch the 61-90 bucket, not 90+. By 90 days the outcome is usually decided; at 61-90 the cause is often a fixable processing problem.</t>
        </is>
      </c>
    </row>
    <row r="5">
      <c r="A5" s="14" t="inlineStr">
        <is>
          <t>Read the report next to DSO. DSO is an average and hides concentration; one large invoice can distort it entirely.</t>
        </is>
      </c>
    </row>
    <row r="6">
      <c r="A6" s="14" t="inlineStr">
        <is>
          <t>Free and ungated from Zinance: zinance.co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2026-09-23T12:34:11Z</dcterms:created>
  <dcterms:modified xsi:type="dcterms:W3CDTF">2026-09-23T12:34:11Z</dcterms:modified>
</cp:coreProperties>
</file>